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perkin\Desktop\"/>
    </mc:Choice>
  </mc:AlternateContent>
  <xr:revisionPtr revIDLastSave="0" documentId="13_ncr:1_{15F9159E-CA32-4AB3-9481-3BF7FDBAD47C}" xr6:coauthVersionLast="47" xr6:coauthVersionMax="47" xr10:uidLastSave="{00000000-0000-0000-0000-000000000000}"/>
  <bookViews>
    <workbookView xWindow="29910" yWindow="270" windowWidth="25620" windowHeight="15840" firstSheet="2" activeTab="5" xr2:uid="{00000000-000D-0000-FFFF-FFFF00000000}"/>
  </bookViews>
  <sheets>
    <sheet name="retirement worksheet" sheetId="1" r:id="rId1"/>
    <sheet name="Example 1 - under 50" sheetId="3" r:id="rId2"/>
    <sheet name="Example 2 - under 50 change" sheetId="4" r:id="rId3"/>
    <sheet name="Example 3 - over 50" sheetId="5" r:id="rId4"/>
    <sheet name="Example 4 - over 50 change" sheetId="6" r:id="rId5"/>
    <sheet name="General Limits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I26" i="6"/>
  <c r="H26" i="6"/>
  <c r="C26" i="6"/>
  <c r="B26" i="6"/>
  <c r="H21" i="6"/>
  <c r="J25" i="6" s="1"/>
  <c r="K25" i="6" s="1"/>
  <c r="B21" i="6"/>
  <c r="D24" i="6" s="1"/>
  <c r="B16" i="6"/>
  <c r="I26" i="5"/>
  <c r="H26" i="5"/>
  <c r="C26" i="5"/>
  <c r="B26" i="5"/>
  <c r="H21" i="5"/>
  <c r="J24" i="5" s="1"/>
  <c r="B21" i="5"/>
  <c r="D24" i="5" s="1"/>
  <c r="B16" i="5"/>
  <c r="C9" i="5"/>
  <c r="H26" i="4"/>
  <c r="C26" i="4"/>
  <c r="B26" i="4"/>
  <c r="J25" i="4"/>
  <c r="K25" i="4" s="1"/>
  <c r="B21" i="4"/>
  <c r="D24" i="4" s="1"/>
  <c r="B16" i="4"/>
  <c r="I26" i="3"/>
  <c r="H26" i="3"/>
  <c r="C26" i="3"/>
  <c r="B26" i="3"/>
  <c r="J24" i="3"/>
  <c r="B21" i="3"/>
  <c r="D24" i="3" s="1"/>
  <c r="B16" i="3"/>
  <c r="D25" i="6" l="1"/>
  <c r="E25" i="6" s="1"/>
  <c r="J24" i="6"/>
  <c r="K24" i="6" s="1"/>
  <c r="K26" i="6" s="1"/>
  <c r="E24" i="6"/>
  <c r="D25" i="4"/>
  <c r="E25" i="4" s="1"/>
  <c r="J25" i="5"/>
  <c r="K25" i="5" s="1"/>
  <c r="D25" i="5"/>
  <c r="E25" i="5" s="1"/>
  <c r="E24" i="5"/>
  <c r="K24" i="5"/>
  <c r="E24" i="4"/>
  <c r="J24" i="4"/>
  <c r="J25" i="3"/>
  <c r="K25" i="3" s="1"/>
  <c r="E24" i="3"/>
  <c r="K24" i="3"/>
  <c r="H21" i="1"/>
  <c r="E26" i="6" l="1"/>
  <c r="D26" i="6"/>
  <c r="D26" i="3"/>
  <c r="J26" i="6"/>
  <c r="E26" i="5"/>
  <c r="D26" i="5"/>
  <c r="D26" i="4"/>
  <c r="E26" i="4"/>
  <c r="J26" i="5"/>
  <c r="K26" i="5"/>
  <c r="J26" i="4"/>
  <c r="K24" i="4"/>
  <c r="K26" i="4" s="1"/>
  <c r="K26" i="3"/>
  <c r="E26" i="3"/>
  <c r="J26" i="3"/>
  <c r="I26" i="1"/>
  <c r="C26" i="1"/>
  <c r="B26" i="1"/>
  <c r="C9" i="1" l="1"/>
  <c r="B21" i="1"/>
  <c r="D24" i="1" s="1"/>
  <c r="E24" i="1" s="1"/>
  <c r="H26" i="1"/>
  <c r="B16" i="1"/>
  <c r="D25" i="1" l="1"/>
  <c r="E25" i="1" s="1"/>
  <c r="J24" i="1"/>
  <c r="J25" i="1"/>
  <c r="K25" i="1" s="1"/>
  <c r="E26" i="1" l="1"/>
  <c r="D26" i="1"/>
  <c r="K24" i="1"/>
  <c r="K26" i="1" s="1"/>
  <c r="J26" i="1"/>
</calcChain>
</file>

<file path=xl/sharedStrings.xml><?xml version="1.0" encoding="utf-8"?>
<sst xmlns="http://schemas.openxmlformats.org/spreadsheetml/2006/main" count="341" uniqueCount="47">
  <si>
    <t>Key data into the yellow boxes.</t>
  </si>
  <si>
    <t>TODAY'S DATE</t>
  </si>
  <si>
    <t xml:space="preserve"> </t>
  </si>
  <si>
    <t>Use this formula if under age 50 as of Dec 31</t>
  </si>
  <si>
    <t>Use this formula if age 50 or over anytime by Dec 31</t>
  </si>
  <si>
    <t>Limit</t>
  </si>
  <si>
    <t>YTD Contrib.</t>
  </si>
  <si>
    <t>457b PreTax Limit</t>
  </si>
  <si>
    <t>Age</t>
  </si>
  <si>
    <t>Salary per payperiod</t>
  </si>
  <si>
    <t># pay period remaining</t>
  </si>
  <si>
    <t>Estimated wages to end of year</t>
  </si>
  <si>
    <t># pay periods remaining</t>
  </si>
  <si>
    <t xml:space="preserve">IMPORTANT!  </t>
  </si>
  <si>
    <t>Employee ID #</t>
  </si>
  <si>
    <t xml:space="preserve">Employee Name </t>
  </si>
  <si>
    <t>Percent</t>
  </si>
  <si>
    <t>$ per check</t>
  </si>
  <si>
    <t>Year of Birth:</t>
  </si>
  <si>
    <t>Current Year:</t>
  </si>
  <si>
    <t>Who's doing this calculation?</t>
  </si>
  <si>
    <t>Total</t>
  </si>
  <si>
    <t>% employee contribution generally cannot exceed 80% of salary, because you must take in consideration mandatory retirement contributions, FICA taxes and other benefit deductions.</t>
  </si>
  <si>
    <t>Note - you can contribute to one or both plans, but your total per payperiod cannot exceed your total pay less deductions</t>
  </si>
  <si>
    <t>Note that mandatory contributions do not count towards your limit and should not be entered</t>
  </si>
  <si>
    <t>in the YTD Contribution field</t>
  </si>
  <si>
    <t>Supplemental 403b PreTax Limit</t>
  </si>
  <si>
    <t>Happy Employee</t>
  </si>
  <si>
    <t xml:space="preserve">In this example, it is the beginning of the year and there are no contributions year to date.  </t>
  </si>
  <si>
    <t>You should also enter in YTD contributions for a new employee who has made voluntary contributions at their prior employer to a 403(b) or 457(b).</t>
  </si>
  <si>
    <t>Note that mandatory contributions do not count towards your limit and should not be entered in the YTD Contribution field.</t>
  </si>
  <si>
    <t xml:space="preserve">In this example, it is the beginning of the year and there are no contributions year to date. </t>
  </si>
  <si>
    <t xml:space="preserve">In this example, the employees has contributed $500 in voluntary contributions, and will receive 17 more paychecks.  </t>
  </si>
  <si>
    <t>Sample Employee</t>
  </si>
  <si>
    <t xml:space="preserve">In this example, the employees has contributed $900 in voluntary contributions, and will receive 17 more paychecks.  </t>
  </si>
  <si>
    <t>Human Resources</t>
  </si>
  <si>
    <t>Employee Name</t>
  </si>
  <si>
    <t xml:space="preserve">Please note the IRS allows a total of $66,000 into your 403(b) plan from all sources.  If your salary is over $200,000 you may not be able to contribute the maximum shown in calculation below. Please contact your Human Resources Office for additional information. </t>
  </si>
  <si>
    <t xml:space="preserve">Please note the IRS allows a total of $73,500 into your 403(b) plan from all sources.  If your salary is over $200,000 you may not be able to contribute the maximum shown in calculation below. Please contact your Human Resources Office for additional information. </t>
  </si>
  <si>
    <t>Contribution Maximums to Retirement Plan for 2025</t>
  </si>
  <si>
    <t>Maximum Pretax Contribution to Retirement Plan for 2025</t>
  </si>
  <si>
    <t>Maximum Pre-tax Contribution to Retirement Plan for 2025</t>
  </si>
  <si>
    <t>Updated LP 1/08/2025</t>
  </si>
  <si>
    <t>457(b) Plans</t>
  </si>
  <si>
    <t>The normal contribution limit for elective deferrals to a 457(b) deferred compensation plan is increased to $23,500 in 2025. Employees age 50 or older may contribute up to an additional $7,500 for a total of $31,000. Employees taking advantage of the special pre-retirement catch-up may be eligible to contribute up to double the normal limit, for a total of $47,000.</t>
  </si>
  <si>
    <t>403(b) Plans</t>
  </si>
  <si>
    <t>The annual elective deferral limit for 403(b) plan employee contributions increased to $23,500 in 2025. Employees age 50 or older may contribute up to an additional $7,500 for a total of $31,000.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</si>
</sst>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CC"/>
      <name val="Arial"/>
      <family val="2"/>
    </font>
    <font>
      <b/>
      <i/>
      <sz val="10"/>
      <color rgb="FF0000CC"/>
      <name val="Arial"/>
      <family val="2"/>
    </font>
    <font>
      <i/>
      <sz val="10"/>
      <color rgb="FF0000CC"/>
      <name val="Arial"/>
      <family val="2"/>
    </font>
    <font>
      <sz val="14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u/>
      <sz val="10"/>
      <name val="Arial"/>
      <family val="2"/>
    </font>
    <font>
      <sz val="12"/>
      <color indexed="10"/>
      <name val="Arial"/>
      <family val="2"/>
    </font>
    <font>
      <b/>
      <sz val="10"/>
      <name val="Times New Roman"/>
      <family val="1"/>
    </font>
    <font>
      <b/>
      <u/>
      <sz val="10"/>
      <color indexed="17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b/>
      <i/>
      <sz val="10"/>
      <color indexed="10"/>
      <name val="Arial"/>
      <family val="2"/>
    </font>
    <font>
      <b/>
      <i/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rgb="FF3366FF"/>
      <name val="Arial"/>
      <family val="2"/>
    </font>
    <font>
      <sz val="12"/>
      <color rgb="FF444444"/>
      <name val="Arial"/>
      <family val="2"/>
    </font>
    <font>
      <b/>
      <sz val="12"/>
      <color rgb="FF44444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10" fontId="3" fillId="0" borderId="0" xfId="0" applyNumberFormat="1" applyFont="1"/>
    <xf numFmtId="0" fontId="6" fillId="0" borderId="0" xfId="0" applyFont="1" applyAlignment="1">
      <alignment horizontal="right"/>
    </xf>
    <xf numFmtId="43" fontId="0" fillId="0" borderId="0" xfId="0" applyNumberFormat="1"/>
    <xf numFmtId="0" fontId="0" fillId="0" borderId="0" xfId="0" applyAlignment="1">
      <alignment horizontal="right"/>
    </xf>
    <xf numFmtId="0" fontId="8" fillId="0" borderId="0" xfId="0" applyFont="1"/>
    <xf numFmtId="0" fontId="9" fillId="2" borderId="1" xfId="0" applyFont="1" applyFill="1" applyBorder="1"/>
    <xf numFmtId="0" fontId="6" fillId="0" borderId="0" xfId="0" applyFont="1"/>
    <xf numFmtId="0" fontId="10" fillId="0" borderId="0" xfId="0" applyFont="1" applyAlignment="1">
      <alignment horizontal="left"/>
    </xf>
    <xf numFmtId="0" fontId="1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44" fontId="9" fillId="2" borderId="0" xfId="2" applyFont="1" applyFill="1"/>
    <xf numFmtId="0" fontId="10" fillId="0" borderId="0" xfId="0" applyFont="1"/>
    <xf numFmtId="0" fontId="10" fillId="4" borderId="0" xfId="0" applyFont="1" applyFill="1"/>
    <xf numFmtId="43" fontId="12" fillId="2" borderId="0" xfId="1" applyFont="1" applyFill="1" applyBorder="1" applyAlignment="1">
      <alignment horizontal="left"/>
    </xf>
    <xf numFmtId="0" fontId="14" fillId="0" borderId="0" xfId="0" applyFont="1" applyAlignment="1">
      <alignment horizontal="right"/>
    </xf>
    <xf numFmtId="44" fontId="15" fillId="0" borderId="0" xfId="2" applyFont="1" applyBorder="1"/>
    <xf numFmtId="2" fontId="14" fillId="0" borderId="0" xfId="0" applyNumberFormat="1" applyFont="1" applyAlignment="1">
      <alignment horizontal="right"/>
    </xf>
    <xf numFmtId="44" fontId="15" fillId="0" borderId="0" xfId="2" applyFont="1"/>
    <xf numFmtId="44" fontId="16" fillId="0" borderId="5" xfId="2" applyFont="1" applyBorder="1" applyAlignment="1">
      <alignment horizontal="center"/>
    </xf>
    <xf numFmtId="43" fontId="10" fillId="0" borderId="0" xfId="1" applyFont="1"/>
    <xf numFmtId="43" fontId="10" fillId="0" borderId="1" xfId="1" applyFont="1" applyBorder="1"/>
    <xf numFmtId="43" fontId="9" fillId="2" borderId="1" xfId="1" applyFont="1" applyFill="1" applyBorder="1"/>
    <xf numFmtId="10" fontId="8" fillId="0" borderId="0" xfId="0" applyNumberFormat="1" applyFont="1"/>
    <xf numFmtId="43" fontId="10" fillId="4" borderId="0" xfId="1" applyFont="1" applyFill="1"/>
    <xf numFmtId="43" fontId="8" fillId="4" borderId="0" xfId="3" applyNumberFormat="1" applyFont="1" applyFill="1" applyBorder="1"/>
    <xf numFmtId="10" fontId="8" fillId="4" borderId="0" xfId="3" applyNumberFormat="1" applyFont="1" applyFill="1" applyBorder="1"/>
    <xf numFmtId="10" fontId="8" fillId="4" borderId="0" xfId="0" applyNumberFormat="1" applyFont="1" applyFill="1"/>
    <xf numFmtId="0" fontId="0" fillId="4" borderId="0" xfId="0" applyFill="1"/>
    <xf numFmtId="0" fontId="17" fillId="0" borderId="0" xfId="0" applyFont="1"/>
    <xf numFmtId="0" fontId="18" fillId="0" borderId="0" xfId="0" applyFont="1"/>
    <xf numFmtId="10" fontId="19" fillId="0" borderId="0" xfId="0" applyNumberFormat="1" applyFont="1"/>
    <xf numFmtId="0" fontId="20" fillId="0" borderId="0" xfId="0" applyFont="1"/>
    <xf numFmtId="0" fontId="21" fillId="0" borderId="0" xfId="0" applyFont="1"/>
    <xf numFmtId="44" fontId="10" fillId="5" borderId="0" xfId="2" applyFont="1" applyFill="1" applyBorder="1"/>
    <xf numFmtId="37" fontId="9" fillId="2" borderId="1" xfId="2" applyNumberFormat="1" applyFont="1" applyFill="1" applyBorder="1"/>
    <xf numFmtId="44" fontId="16" fillId="0" borderId="7" xfId="2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3" fontId="9" fillId="2" borderId="0" xfId="1" applyFont="1" applyFill="1" applyBorder="1"/>
    <xf numFmtId="43" fontId="9" fillId="2" borderId="7" xfId="1" applyFont="1" applyFill="1" applyBorder="1"/>
    <xf numFmtId="43" fontId="10" fillId="2" borderId="10" xfId="1" applyFont="1" applyFill="1" applyBorder="1"/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8" fillId="6" borderId="0" xfId="0" applyFont="1" applyFill="1"/>
    <xf numFmtId="14" fontId="0" fillId="5" borderId="5" xfId="0" applyNumberFormat="1" applyFill="1" applyBorder="1"/>
    <xf numFmtId="4" fontId="8" fillId="0" borderId="7" xfId="0" applyNumberFormat="1" applyFont="1" applyBorder="1"/>
    <xf numFmtId="4" fontId="8" fillId="0" borderId="10" xfId="0" applyNumberFormat="1" applyFont="1" applyBorder="1"/>
    <xf numFmtId="9" fontId="23" fillId="0" borderId="0" xfId="3" applyFont="1"/>
    <xf numFmtId="9" fontId="23" fillId="0" borderId="8" xfId="3" applyFont="1" applyBorder="1"/>
    <xf numFmtId="9" fontId="23" fillId="0" borderId="1" xfId="3" applyFont="1" applyBorder="1"/>
    <xf numFmtId="4" fontId="8" fillId="0" borderId="12" xfId="0" applyNumberFormat="1" applyFont="1" applyBorder="1"/>
    <xf numFmtId="4" fontId="8" fillId="0" borderId="0" xfId="1" applyNumberFormat="1" applyFont="1"/>
    <xf numFmtId="43" fontId="10" fillId="0" borderId="8" xfId="1" applyFont="1" applyBorder="1"/>
    <xf numFmtId="164" fontId="12" fillId="2" borderId="1" xfId="1" applyNumberFormat="1" applyFont="1" applyFill="1" applyBorder="1" applyAlignment="1">
      <alignment horizontal="left"/>
    </xf>
    <xf numFmtId="10" fontId="23" fillId="0" borderId="6" xfId="0" applyNumberFormat="1" applyFont="1" applyBorder="1"/>
    <xf numFmtId="10" fontId="23" fillId="0" borderId="2" xfId="0" applyNumberFormat="1" applyFont="1" applyBorder="1"/>
    <xf numFmtId="10" fontId="23" fillId="0" borderId="0" xfId="3" applyNumberFormat="1" applyFont="1"/>
    <xf numFmtId="44" fontId="0" fillId="0" borderId="0" xfId="0" applyNumberFormat="1"/>
    <xf numFmtId="10" fontId="0" fillId="5" borderId="0" xfId="0" applyNumberFormat="1" applyFill="1"/>
    <xf numFmtId="0" fontId="4" fillId="5" borderId="0" xfId="0" applyFont="1" applyFill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/>
    <xf numFmtId="0" fontId="0" fillId="2" borderId="5" xfId="0" applyFill="1" applyBorder="1"/>
    <xf numFmtId="0" fontId="0" fillId="0" borderId="5" xfId="0" applyBorder="1"/>
    <xf numFmtId="0" fontId="6" fillId="0" borderId="0" xfId="0" applyFont="1" applyAlignment="1">
      <alignment horizontal="right"/>
    </xf>
    <xf numFmtId="0" fontId="7" fillId="2" borderId="5" xfId="0" applyFont="1" applyFill="1" applyBorder="1" applyAlignment="1">
      <alignment horizontal="left"/>
    </xf>
    <xf numFmtId="43" fontId="13" fillId="0" borderId="0" xfId="1" applyFont="1" applyAlignment="1">
      <alignment horizontal="left"/>
    </xf>
    <xf numFmtId="0" fontId="0" fillId="0" borderId="0" xfId="0" applyAlignment="1">
      <alignment horizontal="right"/>
    </xf>
    <xf numFmtId="0" fontId="0" fillId="0" borderId="5" xfId="0" applyBorder="1" applyAlignment="1">
      <alignment horizontal="left"/>
    </xf>
    <xf numFmtId="0" fontId="3" fillId="7" borderId="0" xfId="0" applyFont="1" applyFill="1" applyAlignment="1">
      <alignment horizontal="left" wrapText="1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wrapText="1"/>
    </xf>
    <xf numFmtId="0" fontId="25" fillId="0" borderId="0" xfId="0" applyFont="1"/>
    <xf numFmtId="0" fontId="24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8</xdr:col>
      <xdr:colOff>1658608</xdr:colOff>
      <xdr:row>27</xdr:row>
      <xdr:rowOff>171449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38CB6B-3903-FBEF-AC33-B9F4FB766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325"/>
          <a:ext cx="9011908" cy="5105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opLeftCell="A3" zoomScaleNormal="100" workbookViewId="0">
      <selection activeCell="H25" sqref="H25"/>
    </sheetView>
  </sheetViews>
  <sheetFormatPr defaultRowHeight="15" x14ac:dyDescent="0.25"/>
  <cols>
    <col min="1" max="1" width="32.140625" customWidth="1"/>
    <col min="2" max="5" width="12.5703125" customWidth="1"/>
    <col min="6" max="6" width="1.140625" customWidth="1"/>
    <col min="7" max="7" width="29.140625" customWidth="1"/>
    <col min="8" max="11" width="12.5703125" customWidth="1"/>
    <col min="12" max="12" width="14.140625" customWidth="1"/>
    <col min="15" max="15" width="11.5703125" bestFit="1" customWidth="1"/>
  </cols>
  <sheetData>
    <row r="1" spans="1:12" ht="23.45" x14ac:dyDescent="0.45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4" spans="1:12" s="1" customFormat="1" ht="18" x14ac:dyDescent="0.25">
      <c r="A4" s="1" t="s">
        <v>13</v>
      </c>
    </row>
    <row r="5" spans="1:12" s="2" customFormat="1" ht="12.75" x14ac:dyDescent="0.2">
      <c r="A5" s="3" t="s">
        <v>22</v>
      </c>
      <c r="D5" s="5"/>
      <c r="E5" s="5"/>
      <c r="I5" s="5"/>
    </row>
    <row r="6" spans="1:12" s="2" customFormat="1" ht="25.5" customHeight="1" x14ac:dyDescent="0.2">
      <c r="A6" s="76" t="s">
        <v>37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65"/>
    </row>
    <row r="7" spans="1:12" s="4" customFormat="1" ht="18" x14ac:dyDescent="0.25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s="4" customFormat="1" ht="18" x14ac:dyDescent="0.25"/>
    <row r="9" spans="1:12" ht="18" x14ac:dyDescent="0.25">
      <c r="A9" s="4"/>
      <c r="B9" s="6" t="s">
        <v>1</v>
      </c>
      <c r="C9" s="50">
        <f ca="1">TODAY()</f>
        <v>45665</v>
      </c>
      <c r="D9" s="4"/>
      <c r="E9" s="4" t="s">
        <v>2</v>
      </c>
      <c r="F9" s="4"/>
      <c r="G9" s="6" t="s">
        <v>20</v>
      </c>
      <c r="H9" s="69"/>
      <c r="I9" s="70"/>
      <c r="J9" s="4"/>
      <c r="K9" s="4"/>
    </row>
    <row r="10" spans="1:12" ht="27" customHeight="1" x14ac:dyDescent="0.25"/>
    <row r="11" spans="1:12" ht="27" customHeight="1" x14ac:dyDescent="0.25">
      <c r="A11" s="71" t="s">
        <v>15</v>
      </c>
      <c r="B11" s="71"/>
      <c r="C11" s="72" t="s">
        <v>36</v>
      </c>
      <c r="D11" s="72"/>
      <c r="E11" s="72"/>
      <c r="G11" t="s">
        <v>2</v>
      </c>
      <c r="I11" t="s">
        <v>2</v>
      </c>
      <c r="J11" t="s">
        <v>2</v>
      </c>
    </row>
    <row r="12" spans="1:12" ht="27" customHeight="1" x14ac:dyDescent="0.25">
      <c r="A12" s="71" t="s">
        <v>14</v>
      </c>
      <c r="B12" s="74"/>
      <c r="C12" s="72"/>
      <c r="D12" s="75"/>
      <c r="E12" s="75"/>
    </row>
    <row r="13" spans="1:12" x14ac:dyDescent="0.25">
      <c r="E13" s="7" t="s">
        <v>2</v>
      </c>
      <c r="J13" s="7" t="s">
        <v>2</v>
      </c>
    </row>
    <row r="14" spans="1:12" x14ac:dyDescent="0.25">
      <c r="A14" s="8" t="s">
        <v>19</v>
      </c>
      <c r="B14" s="9">
        <v>2025</v>
      </c>
      <c r="C14" s="9"/>
      <c r="D14" t="s">
        <v>2</v>
      </c>
      <c r="E14" t="s">
        <v>2</v>
      </c>
      <c r="I14" s="9"/>
      <c r="J14" t="s">
        <v>2</v>
      </c>
    </row>
    <row r="15" spans="1:12" x14ac:dyDescent="0.25">
      <c r="A15" s="6" t="s">
        <v>18</v>
      </c>
      <c r="B15" s="10">
        <v>1994</v>
      </c>
      <c r="C15" s="11"/>
      <c r="E15" t="s">
        <v>2</v>
      </c>
      <c r="J15" t="s">
        <v>2</v>
      </c>
      <c r="K15" t="s">
        <v>2</v>
      </c>
    </row>
    <row r="16" spans="1:12" x14ac:dyDescent="0.25">
      <c r="A16" s="48" t="s">
        <v>8</v>
      </c>
      <c r="B16" s="9">
        <f>B14-B15</f>
        <v>31</v>
      </c>
      <c r="C16" t="s">
        <v>2</v>
      </c>
      <c r="E16" t="s">
        <v>2</v>
      </c>
      <c r="G16" t="s">
        <v>2</v>
      </c>
    </row>
    <row r="17" spans="1:15" ht="33.75" customHeight="1" thickBot="1" x14ac:dyDescent="0.3">
      <c r="A17" s="12"/>
      <c r="B17" s="9"/>
      <c r="C17" s="9"/>
    </row>
    <row r="18" spans="1:15" ht="16.5" thickBot="1" x14ac:dyDescent="0.3">
      <c r="A18" s="13" t="s">
        <v>3</v>
      </c>
      <c r="B18" s="14"/>
      <c r="C18" s="14"/>
      <c r="D18" s="14"/>
      <c r="E18" s="15"/>
      <c r="F18" s="49"/>
      <c r="G18" s="13" t="s">
        <v>4</v>
      </c>
      <c r="H18" s="14"/>
      <c r="I18" s="14"/>
      <c r="J18" s="14"/>
      <c r="K18" s="15"/>
    </row>
    <row r="19" spans="1:15" x14ac:dyDescent="0.25">
      <c r="A19" s="6" t="s">
        <v>9</v>
      </c>
      <c r="B19" s="16">
        <v>1471</v>
      </c>
      <c r="C19" s="17"/>
      <c r="D19" s="17"/>
      <c r="E19" s="17"/>
      <c r="F19" s="18"/>
      <c r="G19" s="6" t="s">
        <v>9</v>
      </c>
      <c r="H19" s="19"/>
      <c r="I19" s="12"/>
    </row>
    <row r="20" spans="1:15" x14ac:dyDescent="0.25">
      <c r="A20" s="6" t="s">
        <v>10</v>
      </c>
      <c r="B20" s="40">
        <v>26</v>
      </c>
      <c r="C20" s="17"/>
      <c r="D20" s="17"/>
      <c r="E20" s="17"/>
      <c r="F20" s="18"/>
      <c r="G20" s="6" t="s">
        <v>12</v>
      </c>
      <c r="H20" s="59"/>
      <c r="I20" s="12"/>
    </row>
    <row r="21" spans="1:15" x14ac:dyDescent="0.25">
      <c r="A21" s="6" t="s">
        <v>11</v>
      </c>
      <c r="B21" s="39">
        <f>B19*B20</f>
        <v>38246</v>
      </c>
      <c r="C21" s="73" t="s">
        <v>2</v>
      </c>
      <c r="D21" s="73"/>
      <c r="E21" s="73"/>
      <c r="F21" s="18"/>
      <c r="G21" s="6" t="s">
        <v>11</v>
      </c>
      <c r="H21" s="39">
        <f>(H19*H20)</f>
        <v>0</v>
      </c>
      <c r="I21" s="12"/>
      <c r="K21" t="s">
        <v>2</v>
      </c>
    </row>
    <row r="22" spans="1:15" ht="15.75" x14ac:dyDescent="0.25">
      <c r="A22" s="11"/>
      <c r="B22" s="21"/>
      <c r="C22" s="21"/>
      <c r="D22" s="22"/>
      <c r="E22" s="20"/>
      <c r="F22" s="18"/>
      <c r="G22" s="11"/>
      <c r="H22" s="23"/>
      <c r="I22" s="20"/>
      <c r="K22" t="s">
        <v>2</v>
      </c>
      <c r="O22" s="63"/>
    </row>
    <row r="23" spans="1:15" x14ac:dyDescent="0.25">
      <c r="A23" s="11"/>
      <c r="B23" s="24" t="s">
        <v>5</v>
      </c>
      <c r="C23" s="41" t="s">
        <v>6</v>
      </c>
      <c r="D23" s="42" t="s">
        <v>16</v>
      </c>
      <c r="E23" s="42" t="s">
        <v>17</v>
      </c>
      <c r="F23" s="18"/>
      <c r="G23" s="11"/>
      <c r="H23" s="24" t="s">
        <v>5</v>
      </c>
      <c r="I23" s="24" t="s">
        <v>6</v>
      </c>
      <c r="J23" s="46" t="s">
        <v>16</v>
      </c>
      <c r="K23" s="47" t="s">
        <v>17</v>
      </c>
      <c r="M23" s="64"/>
      <c r="O23" s="7"/>
    </row>
    <row r="24" spans="1:15" ht="15.75" thickBot="1" x14ac:dyDescent="0.3">
      <c r="A24" s="8" t="s">
        <v>26</v>
      </c>
      <c r="B24" s="25">
        <v>23500</v>
      </c>
      <c r="C24" s="44"/>
      <c r="D24" s="54">
        <f>(B24-C24)/B21</f>
        <v>0.61444334048005023</v>
      </c>
      <c r="E24" s="51">
        <f>B19*D24</f>
        <v>903.84615384615392</v>
      </c>
      <c r="F24" s="18"/>
      <c r="G24" s="8" t="s">
        <v>26</v>
      </c>
      <c r="H24" s="58">
        <f>B24+7500</f>
        <v>31000</v>
      </c>
      <c r="I24" s="43"/>
      <c r="J24" s="60" t="e">
        <f>(H24-I24)/H21</f>
        <v>#DIV/0!</v>
      </c>
      <c r="K24" s="51" t="e">
        <f>H19*J24</f>
        <v>#DIV/0!</v>
      </c>
      <c r="M24" s="64"/>
      <c r="O24" s="63"/>
    </row>
    <row r="25" spans="1:15" ht="15.75" thickBot="1" x14ac:dyDescent="0.3">
      <c r="A25" s="48" t="s">
        <v>7</v>
      </c>
      <c r="B25" s="26">
        <v>23500</v>
      </c>
      <c r="C25" s="45">
        <v>0</v>
      </c>
      <c r="D25" s="55">
        <f>(B25-C25)/B21</f>
        <v>0.61444334048005023</v>
      </c>
      <c r="E25" s="52">
        <f>B19*D25</f>
        <v>903.84615384615392</v>
      </c>
      <c r="F25" s="18"/>
      <c r="G25" s="48" t="s">
        <v>7</v>
      </c>
      <c r="H25" s="26">
        <v>31000</v>
      </c>
      <c r="I25" s="27">
        <v>0</v>
      </c>
      <c r="J25" s="61" t="e">
        <f>(H25-I25)/H21</f>
        <v>#DIV/0!</v>
      </c>
      <c r="K25" s="56" t="e">
        <f>H19*J25</f>
        <v>#DIV/0!</v>
      </c>
    </row>
    <row r="26" spans="1:15" x14ac:dyDescent="0.25">
      <c r="A26" s="48" t="s">
        <v>21</v>
      </c>
      <c r="B26" s="25">
        <f>B24+B25</f>
        <v>47000</v>
      </c>
      <c r="C26" s="25">
        <f>C24+C25</f>
        <v>0</v>
      </c>
      <c r="D26" s="53">
        <f>D24+D25</f>
        <v>1.2288866809601005</v>
      </c>
      <c r="E26" s="57">
        <f>E24+E25</f>
        <v>1807.6923076923078</v>
      </c>
      <c r="F26" s="18"/>
      <c r="G26" s="17"/>
      <c r="H26" s="25">
        <f>H24+H25</f>
        <v>62000</v>
      </c>
      <c r="I26" s="25">
        <f>I24+I25</f>
        <v>0</v>
      </c>
      <c r="J26" s="62" t="e">
        <f>J24+J25</f>
        <v>#DIV/0!</v>
      </c>
      <c r="K26" s="57" t="e">
        <f>K24+K25</f>
        <v>#DIV/0!</v>
      </c>
    </row>
    <row r="27" spans="1:15" ht="16.5" customHeight="1" x14ac:dyDescent="0.25">
      <c r="A27" s="66" t="s">
        <v>23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5" x14ac:dyDescent="0.25">
      <c r="A28" s="18" t="s">
        <v>2</v>
      </c>
      <c r="B28" s="29" t="s">
        <v>2</v>
      </c>
      <c r="C28" s="29" t="s">
        <v>2</v>
      </c>
      <c r="D28" s="30" t="s">
        <v>2</v>
      </c>
      <c r="E28" s="31" t="s">
        <v>2</v>
      </c>
      <c r="F28" s="18"/>
      <c r="G28" s="18"/>
      <c r="H28" s="29" t="s">
        <v>2</v>
      </c>
      <c r="I28" s="32"/>
      <c r="J28" s="31"/>
      <c r="K28" s="33"/>
    </row>
    <row r="29" spans="1:15" x14ac:dyDescent="0.25">
      <c r="A29" s="34" t="s">
        <v>2</v>
      </c>
      <c r="B29" s="35"/>
      <c r="C29" s="35"/>
      <c r="D29" s="36"/>
      <c r="E29" s="36"/>
      <c r="F29" s="35"/>
      <c r="I29" s="28" t="s">
        <v>2</v>
      </c>
    </row>
    <row r="30" spans="1:15" x14ac:dyDescent="0.25">
      <c r="A30" s="37" t="s">
        <v>24</v>
      </c>
      <c r="B30" s="38"/>
      <c r="C30" s="38"/>
      <c r="D30" s="38"/>
      <c r="E30" s="38"/>
      <c r="F30" s="38"/>
      <c r="I30" t="s">
        <v>2</v>
      </c>
    </row>
    <row r="31" spans="1:15" x14ac:dyDescent="0.25">
      <c r="A31" s="37" t="s">
        <v>25</v>
      </c>
      <c r="B31" s="38"/>
      <c r="C31" s="38"/>
      <c r="D31" s="38"/>
      <c r="E31" s="38"/>
      <c r="F31" s="38"/>
      <c r="H31" t="s">
        <v>2</v>
      </c>
    </row>
    <row r="32" spans="1:15" x14ac:dyDescent="0.25">
      <c r="A32" s="37" t="s">
        <v>2</v>
      </c>
      <c r="B32" s="38"/>
      <c r="C32" s="38"/>
      <c r="D32" s="38"/>
      <c r="E32" s="38"/>
      <c r="F32" s="38"/>
      <c r="H32" t="s">
        <v>2</v>
      </c>
    </row>
    <row r="33" spans="1:1" x14ac:dyDescent="0.25">
      <c r="A33" t="s">
        <v>42</v>
      </c>
    </row>
  </sheetData>
  <mergeCells count="9">
    <mergeCell ref="A27:K27"/>
    <mergeCell ref="A1:K1"/>
    <mergeCell ref="H9:I9"/>
    <mergeCell ref="A11:B11"/>
    <mergeCell ref="C11:E11"/>
    <mergeCell ref="C21:E21"/>
    <mergeCell ref="A12:B12"/>
    <mergeCell ref="C12:E12"/>
    <mergeCell ref="A6:K6"/>
  </mergeCell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3"/>
  <sheetViews>
    <sheetView topLeftCell="A3" zoomScaleNormal="100" workbookViewId="0">
      <selection activeCell="I12" sqref="I12"/>
    </sheetView>
  </sheetViews>
  <sheetFormatPr defaultRowHeight="15" x14ac:dyDescent="0.25"/>
  <cols>
    <col min="1" max="1" width="32.140625" customWidth="1"/>
    <col min="2" max="5" width="12.5703125" customWidth="1"/>
    <col min="6" max="6" width="1.140625" customWidth="1"/>
    <col min="7" max="7" width="29.140625" customWidth="1"/>
    <col min="8" max="11" width="12.5703125" customWidth="1"/>
    <col min="12" max="12" width="14.140625" customWidth="1"/>
    <col min="15" max="15" width="11.5703125" bestFit="1" customWidth="1"/>
  </cols>
  <sheetData>
    <row r="1" spans="1:12" ht="23.25" x14ac:dyDescent="0.35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4" spans="1:12" s="1" customFormat="1" ht="18" x14ac:dyDescent="0.25">
      <c r="A4" s="1" t="s">
        <v>13</v>
      </c>
    </row>
    <row r="5" spans="1:12" s="2" customFormat="1" ht="12.75" x14ac:dyDescent="0.2">
      <c r="A5" s="3" t="s">
        <v>22</v>
      </c>
      <c r="D5" s="5"/>
      <c r="E5" s="5"/>
      <c r="I5" s="5"/>
    </row>
    <row r="6" spans="1:12" s="2" customFormat="1" ht="25.5" customHeight="1" x14ac:dyDescent="0.2">
      <c r="A6" s="76" t="s">
        <v>37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65"/>
    </row>
    <row r="7" spans="1:12" s="3" customFormat="1" ht="12.75" x14ac:dyDescent="0.2">
      <c r="A7" s="3" t="s">
        <v>0</v>
      </c>
    </row>
    <row r="8" spans="1:12" s="4" customFormat="1" ht="18" x14ac:dyDescent="0.25"/>
    <row r="9" spans="1:12" s="4" customFormat="1" ht="18" x14ac:dyDescent="0.25">
      <c r="B9" s="6" t="s">
        <v>1</v>
      </c>
      <c r="C9" s="50">
        <v>45658</v>
      </c>
      <c r="E9" s="4" t="s">
        <v>2</v>
      </c>
      <c r="G9" s="6" t="s">
        <v>20</v>
      </c>
      <c r="H9" s="69" t="s">
        <v>35</v>
      </c>
      <c r="I9" s="70"/>
    </row>
    <row r="11" spans="1:12" ht="27" customHeight="1" x14ac:dyDescent="0.25">
      <c r="A11" s="71" t="s">
        <v>15</v>
      </c>
      <c r="B11" s="71"/>
      <c r="C11" s="72" t="s">
        <v>27</v>
      </c>
      <c r="D11" s="72"/>
      <c r="E11" s="72"/>
      <c r="G11" t="s">
        <v>2</v>
      </c>
      <c r="I11" t="s">
        <v>2</v>
      </c>
      <c r="J11" t="s">
        <v>2</v>
      </c>
    </row>
    <row r="12" spans="1:12" ht="27" customHeight="1" x14ac:dyDescent="0.25">
      <c r="A12" s="71" t="s">
        <v>14</v>
      </c>
      <c r="B12" s="74"/>
      <c r="C12" s="72">
        <v>99999999</v>
      </c>
      <c r="D12" s="75"/>
      <c r="E12" s="75"/>
    </row>
    <row r="13" spans="1:12" ht="27" customHeight="1" x14ac:dyDescent="0.25">
      <c r="E13" s="7" t="s">
        <v>2</v>
      </c>
      <c r="J13" s="7" t="s">
        <v>2</v>
      </c>
    </row>
    <row r="14" spans="1:12" x14ac:dyDescent="0.25">
      <c r="A14" s="8" t="s">
        <v>19</v>
      </c>
      <c r="B14" s="9">
        <v>2025</v>
      </c>
      <c r="C14" s="9"/>
      <c r="D14" t="s">
        <v>2</v>
      </c>
      <c r="E14" t="s">
        <v>2</v>
      </c>
      <c r="I14" s="9"/>
      <c r="J14" t="s">
        <v>2</v>
      </c>
    </row>
    <row r="15" spans="1:12" x14ac:dyDescent="0.25">
      <c r="A15" s="6" t="s">
        <v>18</v>
      </c>
      <c r="B15" s="10">
        <v>1995</v>
      </c>
      <c r="C15" s="11"/>
      <c r="E15" t="s">
        <v>2</v>
      </c>
      <c r="J15" t="s">
        <v>2</v>
      </c>
      <c r="K15" t="s">
        <v>2</v>
      </c>
    </row>
    <row r="16" spans="1:12" x14ac:dyDescent="0.25">
      <c r="A16" s="48" t="s">
        <v>8</v>
      </c>
      <c r="B16" s="9">
        <f>B14-B15</f>
        <v>30</v>
      </c>
      <c r="C16" t="s">
        <v>2</v>
      </c>
      <c r="E16" t="s">
        <v>2</v>
      </c>
      <c r="G16" t="s">
        <v>2</v>
      </c>
    </row>
    <row r="17" spans="1:15" ht="15.75" thickBot="1" x14ac:dyDescent="0.3">
      <c r="A17" s="12"/>
      <c r="B17" s="9"/>
      <c r="C17" s="9"/>
    </row>
    <row r="18" spans="1:15" ht="33.75" customHeight="1" thickBot="1" x14ac:dyDescent="0.3">
      <c r="A18" s="13" t="s">
        <v>3</v>
      </c>
      <c r="B18" s="14"/>
      <c r="C18" s="14"/>
      <c r="D18" s="14"/>
      <c r="E18" s="15"/>
      <c r="F18" s="49"/>
      <c r="G18" s="13" t="s">
        <v>4</v>
      </c>
      <c r="H18" s="14"/>
      <c r="I18" s="14"/>
      <c r="J18" s="14"/>
      <c r="K18" s="15"/>
    </row>
    <row r="19" spans="1:15" x14ac:dyDescent="0.25">
      <c r="A19" s="6" t="s">
        <v>9</v>
      </c>
      <c r="B19" s="16">
        <v>1471</v>
      </c>
      <c r="C19" s="17"/>
      <c r="D19" s="17"/>
      <c r="E19" s="17"/>
      <c r="F19" s="18"/>
      <c r="G19" s="6" t="s">
        <v>9</v>
      </c>
      <c r="H19" s="19"/>
      <c r="I19" s="12"/>
    </row>
    <row r="20" spans="1:15" x14ac:dyDescent="0.25">
      <c r="A20" s="6" t="s">
        <v>10</v>
      </c>
      <c r="B20" s="40">
        <v>24</v>
      </c>
      <c r="C20" s="17"/>
      <c r="D20" s="17"/>
      <c r="E20" s="17"/>
      <c r="F20" s="18"/>
      <c r="G20" s="6" t="s">
        <v>12</v>
      </c>
      <c r="H20" s="59"/>
      <c r="I20" s="12"/>
    </row>
    <row r="21" spans="1:15" x14ac:dyDescent="0.25">
      <c r="A21" s="6" t="s">
        <v>11</v>
      </c>
      <c r="B21" s="39">
        <f>B19*B20</f>
        <v>35304</v>
      </c>
      <c r="C21" s="73" t="s">
        <v>2</v>
      </c>
      <c r="D21" s="73"/>
      <c r="E21" s="73"/>
      <c r="F21" s="18"/>
      <c r="G21" s="6" t="s">
        <v>11</v>
      </c>
      <c r="H21" s="39"/>
      <c r="I21" s="12"/>
      <c r="K21" t="s">
        <v>2</v>
      </c>
    </row>
    <row r="22" spans="1:15" ht="15.75" x14ac:dyDescent="0.25">
      <c r="A22" s="11"/>
      <c r="B22" s="21"/>
      <c r="C22" s="21"/>
      <c r="D22" s="22"/>
      <c r="E22" s="20"/>
      <c r="F22" s="18"/>
      <c r="G22" s="11"/>
      <c r="H22" s="23"/>
      <c r="I22" s="20"/>
      <c r="K22" t="s">
        <v>2</v>
      </c>
    </row>
    <row r="23" spans="1:15" x14ac:dyDescent="0.25">
      <c r="A23" s="11"/>
      <c r="B23" s="24" t="s">
        <v>5</v>
      </c>
      <c r="C23" s="41" t="s">
        <v>6</v>
      </c>
      <c r="D23" s="42" t="s">
        <v>16</v>
      </c>
      <c r="E23" s="42" t="s">
        <v>17</v>
      </c>
      <c r="F23" s="18"/>
      <c r="G23" s="11"/>
      <c r="H23" s="24" t="s">
        <v>5</v>
      </c>
      <c r="I23" s="24" t="s">
        <v>6</v>
      </c>
      <c r="J23" s="46" t="s">
        <v>16</v>
      </c>
      <c r="K23" s="47" t="s">
        <v>17</v>
      </c>
      <c r="O23" s="63"/>
    </row>
    <row r="24" spans="1:15" ht="15.75" thickBot="1" x14ac:dyDescent="0.3">
      <c r="A24" s="8" t="s">
        <v>26</v>
      </c>
      <c r="B24" s="25">
        <v>23500</v>
      </c>
      <c r="C24" s="44"/>
      <c r="D24" s="54">
        <f>(B24-C24)/B21</f>
        <v>0.6656469521867211</v>
      </c>
      <c r="E24" s="51">
        <f>B19*D24</f>
        <v>979.16666666666674</v>
      </c>
      <c r="F24" s="18"/>
      <c r="G24" s="8" t="s">
        <v>26</v>
      </c>
      <c r="H24" s="58">
        <v>31000</v>
      </c>
      <c r="I24" s="43">
        <v>0</v>
      </c>
      <c r="J24" s="60" t="e">
        <f>(H24-I24)/H21</f>
        <v>#DIV/0!</v>
      </c>
      <c r="K24" s="51" t="e">
        <f>H19*J24</f>
        <v>#DIV/0!</v>
      </c>
      <c r="M24" s="64"/>
      <c r="O24" s="7"/>
    </row>
    <row r="25" spans="1:15" ht="15.75" thickBot="1" x14ac:dyDescent="0.3">
      <c r="A25" s="48" t="s">
        <v>7</v>
      </c>
      <c r="B25" s="26">
        <v>23500</v>
      </c>
      <c r="C25" s="45">
        <v>0</v>
      </c>
      <c r="D25" s="55"/>
      <c r="E25" s="52"/>
      <c r="F25" s="18"/>
      <c r="G25" s="48" t="s">
        <v>7</v>
      </c>
      <c r="H25" s="26">
        <v>31000</v>
      </c>
      <c r="I25" s="27">
        <v>0</v>
      </c>
      <c r="J25" s="61" t="e">
        <f>(H25-I25)/H21</f>
        <v>#DIV/0!</v>
      </c>
      <c r="K25" s="56" t="e">
        <f>H19*J25</f>
        <v>#DIV/0!</v>
      </c>
      <c r="M25" s="64"/>
      <c r="O25" s="63"/>
    </row>
    <row r="26" spans="1:15" x14ac:dyDescent="0.25">
      <c r="A26" s="48" t="s">
        <v>21</v>
      </c>
      <c r="B26" s="25">
        <f>B24+B25</f>
        <v>47000</v>
      </c>
      <c r="C26" s="25">
        <f>C24+C25</f>
        <v>0</v>
      </c>
      <c r="D26" s="53">
        <f>D24+D25</f>
        <v>0.6656469521867211</v>
      </c>
      <c r="E26" s="57">
        <f>E24+E25</f>
        <v>979.16666666666674</v>
      </c>
      <c r="F26" s="18"/>
      <c r="G26" s="17"/>
      <c r="H26" s="25">
        <f>H24+H25</f>
        <v>62000</v>
      </c>
      <c r="I26" s="25">
        <f>I24+I25</f>
        <v>0</v>
      </c>
      <c r="J26" s="62" t="e">
        <f>J24+J25</f>
        <v>#DIV/0!</v>
      </c>
      <c r="K26" s="57" t="e">
        <f>K24+K25</f>
        <v>#DIV/0!</v>
      </c>
    </row>
    <row r="27" spans="1:15" x14ac:dyDescent="0.25">
      <c r="A27" s="66" t="s">
        <v>23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5" ht="6.75" customHeight="1" x14ac:dyDescent="0.25">
      <c r="A28" s="18" t="s">
        <v>2</v>
      </c>
      <c r="B28" s="29" t="s">
        <v>2</v>
      </c>
      <c r="C28" s="29" t="s">
        <v>2</v>
      </c>
      <c r="D28" s="30" t="s">
        <v>2</v>
      </c>
      <c r="E28" s="31" t="s">
        <v>2</v>
      </c>
      <c r="F28" s="18"/>
      <c r="G28" s="18"/>
      <c r="H28" s="29" t="s">
        <v>2</v>
      </c>
      <c r="I28" s="32"/>
      <c r="J28" s="31"/>
      <c r="K28" s="33"/>
    </row>
    <row r="29" spans="1:15" x14ac:dyDescent="0.25">
      <c r="A29" s="34" t="s">
        <v>2</v>
      </c>
      <c r="B29" s="35"/>
      <c r="C29" s="35"/>
      <c r="D29" s="36"/>
      <c r="E29" s="36"/>
      <c r="F29" s="35"/>
      <c r="I29" s="28" t="s">
        <v>2</v>
      </c>
    </row>
    <row r="30" spans="1:15" x14ac:dyDescent="0.25">
      <c r="A30" s="37" t="s">
        <v>24</v>
      </c>
      <c r="B30" s="38"/>
      <c r="C30" s="38"/>
      <c r="D30" s="38"/>
      <c r="E30" s="38"/>
      <c r="F30" s="38"/>
      <c r="I30" t="s">
        <v>2</v>
      </c>
    </row>
    <row r="31" spans="1:15" x14ac:dyDescent="0.25">
      <c r="A31" s="37" t="s">
        <v>25</v>
      </c>
      <c r="B31" s="38"/>
      <c r="C31" s="38"/>
      <c r="D31" s="38"/>
      <c r="E31" s="38"/>
      <c r="F31" s="38"/>
      <c r="H31" t="s">
        <v>2</v>
      </c>
    </row>
    <row r="32" spans="1:15" x14ac:dyDescent="0.25">
      <c r="A32" s="37" t="s">
        <v>2</v>
      </c>
      <c r="B32" s="38"/>
      <c r="C32" s="38"/>
      <c r="D32" s="38"/>
      <c r="E32" s="38"/>
      <c r="F32" s="38"/>
      <c r="H32" t="s">
        <v>2</v>
      </c>
    </row>
    <row r="33" spans="1:1" x14ac:dyDescent="0.25">
      <c r="A33" t="s">
        <v>28</v>
      </c>
    </row>
  </sheetData>
  <mergeCells count="9">
    <mergeCell ref="C21:E21"/>
    <mergeCell ref="A27:K27"/>
    <mergeCell ref="A1:K1"/>
    <mergeCell ref="H9:I9"/>
    <mergeCell ref="A11:B11"/>
    <mergeCell ref="C11:E11"/>
    <mergeCell ref="A12:B12"/>
    <mergeCell ref="C12:E12"/>
    <mergeCell ref="A6:K6"/>
  </mergeCells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3"/>
  <sheetViews>
    <sheetView topLeftCell="A3" zoomScaleNormal="100" workbookViewId="0">
      <selection activeCell="J30" sqref="J30"/>
    </sheetView>
  </sheetViews>
  <sheetFormatPr defaultRowHeight="15" x14ac:dyDescent="0.25"/>
  <cols>
    <col min="1" max="1" width="32.140625" customWidth="1"/>
    <col min="2" max="5" width="12.5703125" customWidth="1"/>
    <col min="6" max="6" width="1.140625" customWidth="1"/>
    <col min="7" max="7" width="29.140625" customWidth="1"/>
    <col min="8" max="11" width="12.5703125" customWidth="1"/>
    <col min="12" max="12" width="14.140625" customWidth="1"/>
    <col min="15" max="15" width="11.5703125" bestFit="1" customWidth="1"/>
  </cols>
  <sheetData>
    <row r="1" spans="1:12" ht="23.25" x14ac:dyDescent="0.35">
      <c r="A1" s="68" t="s">
        <v>41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4" spans="1:12" s="1" customFormat="1" ht="18" x14ac:dyDescent="0.25">
      <c r="A4" s="1" t="s">
        <v>13</v>
      </c>
    </row>
    <row r="5" spans="1:12" s="2" customFormat="1" ht="12.75" x14ac:dyDescent="0.2">
      <c r="A5" s="3" t="s">
        <v>22</v>
      </c>
      <c r="D5" s="5"/>
      <c r="E5" s="5"/>
      <c r="I5" s="5"/>
    </row>
    <row r="6" spans="1:12" s="2" customFormat="1" ht="25.5" customHeight="1" x14ac:dyDescent="0.2">
      <c r="A6" s="76" t="s">
        <v>37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65"/>
    </row>
    <row r="7" spans="1:12" s="3" customFormat="1" ht="12.75" x14ac:dyDescent="0.2">
      <c r="A7" s="3" t="s">
        <v>0</v>
      </c>
    </row>
    <row r="8" spans="1:12" s="4" customFormat="1" ht="18" x14ac:dyDescent="0.25"/>
    <row r="9" spans="1:12" s="4" customFormat="1" ht="18" x14ac:dyDescent="0.25">
      <c r="B9" s="6" t="s">
        <v>1</v>
      </c>
      <c r="C9" s="50"/>
      <c r="E9" s="4" t="s">
        <v>2</v>
      </c>
      <c r="G9" s="6" t="s">
        <v>20</v>
      </c>
      <c r="H9" s="69"/>
      <c r="I9" s="70"/>
    </row>
    <row r="11" spans="1:12" ht="27" customHeight="1" x14ac:dyDescent="0.25">
      <c r="A11" s="71" t="s">
        <v>15</v>
      </c>
      <c r="B11" s="71"/>
      <c r="C11" s="72" t="s">
        <v>27</v>
      </c>
      <c r="D11" s="72"/>
      <c r="E11" s="72"/>
      <c r="G11" t="s">
        <v>2</v>
      </c>
      <c r="I11" t="s">
        <v>2</v>
      </c>
      <c r="J11" t="s">
        <v>2</v>
      </c>
    </row>
    <row r="12" spans="1:12" ht="27" customHeight="1" x14ac:dyDescent="0.25">
      <c r="A12" s="71" t="s">
        <v>14</v>
      </c>
      <c r="B12" s="74"/>
      <c r="C12" s="72">
        <v>99999999</v>
      </c>
      <c r="D12" s="75"/>
      <c r="E12" s="75"/>
    </row>
    <row r="13" spans="1:12" ht="27" customHeight="1" x14ac:dyDescent="0.25">
      <c r="E13" s="7" t="s">
        <v>2</v>
      </c>
      <c r="J13" s="7" t="s">
        <v>2</v>
      </c>
    </row>
    <row r="14" spans="1:12" x14ac:dyDescent="0.25">
      <c r="A14" s="8" t="s">
        <v>19</v>
      </c>
      <c r="B14" s="9">
        <v>2025</v>
      </c>
      <c r="C14" s="9"/>
      <c r="D14" t="s">
        <v>2</v>
      </c>
      <c r="E14" t="s">
        <v>2</v>
      </c>
      <c r="I14" s="9"/>
      <c r="J14" t="s">
        <v>2</v>
      </c>
    </row>
    <row r="15" spans="1:12" x14ac:dyDescent="0.25">
      <c r="A15" s="6" t="s">
        <v>18</v>
      </c>
      <c r="B15" s="10">
        <v>1980</v>
      </c>
      <c r="C15" s="11"/>
      <c r="E15" t="s">
        <v>2</v>
      </c>
      <c r="J15" t="s">
        <v>2</v>
      </c>
      <c r="K15" t="s">
        <v>2</v>
      </c>
    </row>
    <row r="16" spans="1:12" x14ac:dyDescent="0.25">
      <c r="A16" s="48" t="s">
        <v>8</v>
      </c>
      <c r="B16" s="9">
        <f>B14-B15</f>
        <v>45</v>
      </c>
      <c r="C16" t="s">
        <v>2</v>
      </c>
      <c r="E16" t="s">
        <v>2</v>
      </c>
      <c r="G16" t="s">
        <v>2</v>
      </c>
    </row>
    <row r="17" spans="1:15" ht="15.75" thickBot="1" x14ac:dyDescent="0.3">
      <c r="A17" s="12"/>
      <c r="B17" s="9"/>
      <c r="C17" s="9"/>
    </row>
    <row r="18" spans="1:15" ht="33.75" customHeight="1" thickBot="1" x14ac:dyDescent="0.3">
      <c r="A18" s="13" t="s">
        <v>3</v>
      </c>
      <c r="B18" s="14"/>
      <c r="C18" s="14"/>
      <c r="D18" s="14"/>
      <c r="E18" s="15"/>
      <c r="F18" s="49"/>
      <c r="G18" s="13" t="s">
        <v>4</v>
      </c>
      <c r="H18" s="14"/>
      <c r="I18" s="14"/>
      <c r="J18" s="14"/>
      <c r="K18" s="15"/>
    </row>
    <row r="19" spans="1:15" x14ac:dyDescent="0.25">
      <c r="A19" s="6" t="s">
        <v>9</v>
      </c>
      <c r="B19" s="16">
        <v>4000</v>
      </c>
      <c r="C19" s="17"/>
      <c r="D19" s="17"/>
      <c r="E19" s="17"/>
      <c r="F19" s="18"/>
      <c r="G19" s="6" t="s">
        <v>9</v>
      </c>
      <c r="H19" s="19"/>
      <c r="I19" s="12"/>
    </row>
    <row r="20" spans="1:15" x14ac:dyDescent="0.25">
      <c r="A20" s="6" t="s">
        <v>10</v>
      </c>
      <c r="B20" s="40">
        <v>17</v>
      </c>
      <c r="C20" s="17"/>
      <c r="D20" s="17"/>
      <c r="E20" s="17"/>
      <c r="F20" s="18"/>
      <c r="G20" s="6" t="s">
        <v>12</v>
      </c>
      <c r="H20" s="59"/>
      <c r="I20" s="12"/>
    </row>
    <row r="21" spans="1:15" x14ac:dyDescent="0.25">
      <c r="A21" s="6" t="s">
        <v>11</v>
      </c>
      <c r="B21" s="39">
        <f>B19*B20</f>
        <v>68000</v>
      </c>
      <c r="C21" s="73" t="s">
        <v>2</v>
      </c>
      <c r="D21" s="73"/>
      <c r="E21" s="73"/>
      <c r="F21" s="18"/>
      <c r="G21" s="6" t="s">
        <v>11</v>
      </c>
      <c r="H21" s="39"/>
      <c r="I21" s="12"/>
      <c r="K21" t="s">
        <v>2</v>
      </c>
    </row>
    <row r="22" spans="1:15" ht="15.75" x14ac:dyDescent="0.25">
      <c r="A22" s="11"/>
      <c r="B22" s="21"/>
      <c r="C22" s="21"/>
      <c r="D22" s="22"/>
      <c r="E22" s="20"/>
      <c r="F22" s="18"/>
      <c r="G22" s="11"/>
      <c r="H22" s="23"/>
      <c r="I22" s="20"/>
      <c r="K22" t="s">
        <v>2</v>
      </c>
    </row>
    <row r="23" spans="1:15" x14ac:dyDescent="0.25">
      <c r="A23" s="11"/>
      <c r="B23" s="24" t="s">
        <v>5</v>
      </c>
      <c r="C23" s="41" t="s">
        <v>6</v>
      </c>
      <c r="D23" s="42" t="s">
        <v>16</v>
      </c>
      <c r="E23" s="42" t="s">
        <v>17</v>
      </c>
      <c r="F23" s="18"/>
      <c r="G23" s="11"/>
      <c r="H23" s="24" t="s">
        <v>5</v>
      </c>
      <c r="I23" s="24" t="s">
        <v>6</v>
      </c>
      <c r="J23" s="46" t="s">
        <v>16</v>
      </c>
      <c r="K23" s="47" t="s">
        <v>17</v>
      </c>
      <c r="O23" s="63"/>
    </row>
    <row r="24" spans="1:15" ht="15.75" thickBot="1" x14ac:dyDescent="0.3">
      <c r="A24" s="8" t="s">
        <v>26</v>
      </c>
      <c r="B24" s="25">
        <v>23500</v>
      </c>
      <c r="C24" s="44">
        <v>500</v>
      </c>
      <c r="D24" s="54">
        <f>(B24-C24)/B21</f>
        <v>0.33823529411764708</v>
      </c>
      <c r="E24" s="51">
        <f>B19*D24</f>
        <v>1352.9411764705883</v>
      </c>
      <c r="F24" s="18"/>
      <c r="G24" s="8" t="s">
        <v>26</v>
      </c>
      <c r="H24" s="58">
        <v>31000</v>
      </c>
      <c r="I24" s="43"/>
      <c r="J24" s="60" t="e">
        <f>(H24-I24)/H21</f>
        <v>#DIV/0!</v>
      </c>
      <c r="K24" s="51" t="e">
        <f>H19*J24</f>
        <v>#DIV/0!</v>
      </c>
      <c r="M24" s="64"/>
      <c r="O24" s="7"/>
    </row>
    <row r="25" spans="1:15" ht="15.75" thickBot="1" x14ac:dyDescent="0.3">
      <c r="A25" s="48" t="s">
        <v>7</v>
      </c>
      <c r="B25" s="26">
        <v>23500</v>
      </c>
      <c r="C25" s="45">
        <v>0</v>
      </c>
      <c r="D25" s="55">
        <f>(B25-C25)/B21</f>
        <v>0.34558823529411764</v>
      </c>
      <c r="E25" s="52">
        <f>B19*D25</f>
        <v>1382.3529411764705</v>
      </c>
      <c r="F25" s="18"/>
      <c r="G25" s="48" t="s">
        <v>7</v>
      </c>
      <c r="H25" s="26">
        <v>31000</v>
      </c>
      <c r="I25" s="27"/>
      <c r="J25" s="61" t="e">
        <f>(H25-I25)/H21</f>
        <v>#DIV/0!</v>
      </c>
      <c r="K25" s="56" t="e">
        <f>H19*J25</f>
        <v>#DIV/0!</v>
      </c>
      <c r="M25" s="64"/>
      <c r="O25" s="63"/>
    </row>
    <row r="26" spans="1:15" x14ac:dyDescent="0.25">
      <c r="A26" s="48" t="s">
        <v>21</v>
      </c>
      <c r="B26" s="25">
        <f>B24+B25</f>
        <v>47000</v>
      </c>
      <c r="C26" s="25">
        <f>C24+C25</f>
        <v>500</v>
      </c>
      <c r="D26" s="53">
        <f>D24+D25</f>
        <v>0.68382352941176472</v>
      </c>
      <c r="E26" s="57">
        <f>E24+E25</f>
        <v>2735.2941176470586</v>
      </c>
      <c r="F26" s="18"/>
      <c r="G26" s="17"/>
      <c r="H26" s="25">
        <f>H24+H25</f>
        <v>62000</v>
      </c>
      <c r="I26" s="25"/>
      <c r="J26" s="62" t="e">
        <f>J24+J25</f>
        <v>#DIV/0!</v>
      </c>
      <c r="K26" s="57" t="e">
        <f>K24+K25</f>
        <v>#DIV/0!</v>
      </c>
    </row>
    <row r="27" spans="1:15" x14ac:dyDescent="0.25">
      <c r="A27" s="66" t="s">
        <v>23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5" ht="6.75" customHeight="1" x14ac:dyDescent="0.25">
      <c r="A28" s="18" t="s">
        <v>2</v>
      </c>
      <c r="B28" s="29" t="s">
        <v>2</v>
      </c>
      <c r="C28" s="29" t="s">
        <v>2</v>
      </c>
      <c r="D28" s="30" t="s">
        <v>2</v>
      </c>
      <c r="E28" s="31" t="s">
        <v>2</v>
      </c>
      <c r="F28" s="18"/>
      <c r="G28" s="18"/>
      <c r="H28" s="29" t="s">
        <v>2</v>
      </c>
      <c r="I28" s="32"/>
      <c r="J28" s="31"/>
      <c r="K28" s="33"/>
    </row>
    <row r="29" spans="1:15" x14ac:dyDescent="0.25">
      <c r="A29" s="34" t="s">
        <v>2</v>
      </c>
      <c r="B29" s="35"/>
      <c r="C29" s="35"/>
      <c r="D29" s="36"/>
      <c r="E29" s="36"/>
      <c r="F29" s="35"/>
      <c r="I29" s="28" t="s">
        <v>2</v>
      </c>
    </row>
    <row r="30" spans="1:15" x14ac:dyDescent="0.25">
      <c r="A30" s="77" t="s">
        <v>30</v>
      </c>
      <c r="B30" s="77"/>
      <c r="C30" s="77"/>
      <c r="D30" s="77"/>
      <c r="E30" s="77"/>
      <c r="F30" s="77"/>
      <c r="G30" s="77"/>
      <c r="H30" s="77"/>
      <c r="I30" t="s">
        <v>2</v>
      </c>
    </row>
    <row r="31" spans="1:15" x14ac:dyDescent="0.25">
      <c r="A31" s="37" t="s">
        <v>2</v>
      </c>
      <c r="B31" s="38"/>
      <c r="C31" s="38"/>
      <c r="D31" s="38"/>
      <c r="E31" s="38"/>
      <c r="F31" s="38"/>
      <c r="H31" t="s">
        <v>2</v>
      </c>
    </row>
    <row r="32" spans="1:15" x14ac:dyDescent="0.25">
      <c r="A32" t="s">
        <v>32</v>
      </c>
    </row>
    <row r="33" spans="1:1" x14ac:dyDescent="0.25">
      <c r="A33" s="37" t="s">
        <v>29</v>
      </c>
    </row>
  </sheetData>
  <mergeCells count="10">
    <mergeCell ref="C21:E21"/>
    <mergeCell ref="A27:K27"/>
    <mergeCell ref="A30:H30"/>
    <mergeCell ref="A1:K1"/>
    <mergeCell ref="H9:I9"/>
    <mergeCell ref="A11:B11"/>
    <mergeCell ref="C11:E11"/>
    <mergeCell ref="A12:B12"/>
    <mergeCell ref="C12:E12"/>
    <mergeCell ref="A6:K6"/>
  </mergeCells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3"/>
  <sheetViews>
    <sheetView topLeftCell="A3" zoomScaleNormal="100" workbookViewId="0">
      <selection activeCell="N26" sqref="N26"/>
    </sheetView>
  </sheetViews>
  <sheetFormatPr defaultRowHeight="15" x14ac:dyDescent="0.25"/>
  <cols>
    <col min="1" max="1" width="32.140625" customWidth="1"/>
    <col min="2" max="5" width="12.5703125" customWidth="1"/>
    <col min="6" max="6" width="1.140625" customWidth="1"/>
    <col min="7" max="7" width="29.140625" customWidth="1"/>
    <col min="8" max="11" width="12.5703125" customWidth="1"/>
    <col min="12" max="12" width="14.140625" customWidth="1"/>
    <col min="15" max="15" width="11.5703125" bestFit="1" customWidth="1"/>
  </cols>
  <sheetData>
    <row r="1" spans="1:12" ht="23.25" x14ac:dyDescent="0.35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4" spans="1:12" s="1" customFormat="1" ht="18" x14ac:dyDescent="0.25">
      <c r="A4" s="1" t="s">
        <v>13</v>
      </c>
    </row>
    <row r="5" spans="1:12" s="2" customFormat="1" ht="12.75" x14ac:dyDescent="0.2">
      <c r="A5" s="3" t="s">
        <v>22</v>
      </c>
      <c r="D5" s="5"/>
      <c r="E5" s="5"/>
      <c r="I5" s="5"/>
    </row>
    <row r="6" spans="1:12" s="2" customFormat="1" ht="25.5" customHeight="1" x14ac:dyDescent="0.2">
      <c r="A6" s="76" t="s">
        <v>38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65"/>
    </row>
    <row r="7" spans="1:12" s="3" customFormat="1" ht="12.75" x14ac:dyDescent="0.2">
      <c r="A7" s="3" t="s">
        <v>0</v>
      </c>
    </row>
    <row r="8" spans="1:12" s="4" customFormat="1" ht="18" x14ac:dyDescent="0.25"/>
    <row r="9" spans="1:12" s="4" customFormat="1" ht="18" x14ac:dyDescent="0.25">
      <c r="B9" s="6" t="s">
        <v>1</v>
      </c>
      <c r="C9" s="50">
        <f ca="1">TODAY()</f>
        <v>45665</v>
      </c>
      <c r="E9" s="4" t="s">
        <v>2</v>
      </c>
      <c r="G9" s="6" t="s">
        <v>20</v>
      </c>
      <c r="H9" s="69"/>
      <c r="I9" s="70"/>
    </row>
    <row r="11" spans="1:12" ht="27" customHeight="1" x14ac:dyDescent="0.25">
      <c r="A11" s="71" t="s">
        <v>15</v>
      </c>
      <c r="B11" s="71"/>
      <c r="C11" s="72" t="s">
        <v>33</v>
      </c>
      <c r="D11" s="72"/>
      <c r="E11" s="72"/>
      <c r="G11" t="s">
        <v>2</v>
      </c>
      <c r="I11" t="s">
        <v>2</v>
      </c>
      <c r="J11" t="s">
        <v>2</v>
      </c>
    </row>
    <row r="12" spans="1:12" ht="27" customHeight="1" x14ac:dyDescent="0.25">
      <c r="A12" s="71" t="s">
        <v>14</v>
      </c>
      <c r="B12" s="74"/>
      <c r="C12" s="72">
        <v>99999999</v>
      </c>
      <c r="D12" s="75"/>
      <c r="E12" s="75"/>
    </row>
    <row r="13" spans="1:12" ht="27" customHeight="1" x14ac:dyDescent="0.25">
      <c r="E13" s="7" t="s">
        <v>2</v>
      </c>
      <c r="J13" s="7" t="s">
        <v>2</v>
      </c>
    </row>
    <row r="14" spans="1:12" x14ac:dyDescent="0.25">
      <c r="A14" s="8" t="s">
        <v>19</v>
      </c>
      <c r="B14" s="9">
        <v>2025</v>
      </c>
      <c r="C14" s="9"/>
      <c r="D14" t="s">
        <v>2</v>
      </c>
      <c r="E14" t="s">
        <v>2</v>
      </c>
      <c r="I14" s="9"/>
      <c r="J14" t="s">
        <v>2</v>
      </c>
    </row>
    <row r="15" spans="1:12" x14ac:dyDescent="0.25">
      <c r="A15" s="6" t="s">
        <v>18</v>
      </c>
      <c r="B15" s="10">
        <v>1966</v>
      </c>
      <c r="C15" s="11"/>
      <c r="E15" t="s">
        <v>2</v>
      </c>
      <c r="J15" t="s">
        <v>2</v>
      </c>
      <c r="K15" t="s">
        <v>2</v>
      </c>
    </row>
    <row r="16" spans="1:12" x14ac:dyDescent="0.25">
      <c r="A16" s="48" t="s">
        <v>8</v>
      </c>
      <c r="B16" s="9">
        <f>B14-B15</f>
        <v>59</v>
      </c>
      <c r="C16" t="s">
        <v>2</v>
      </c>
      <c r="E16" t="s">
        <v>2</v>
      </c>
      <c r="G16" t="s">
        <v>2</v>
      </c>
    </row>
    <row r="17" spans="1:15" ht="15.75" thickBot="1" x14ac:dyDescent="0.3">
      <c r="A17" s="12"/>
      <c r="B17" s="9"/>
      <c r="C17" s="9"/>
    </row>
    <row r="18" spans="1:15" ht="33.75" customHeight="1" thickBot="1" x14ac:dyDescent="0.3">
      <c r="A18" s="13" t="s">
        <v>3</v>
      </c>
      <c r="B18" s="14"/>
      <c r="C18" s="14"/>
      <c r="D18" s="14"/>
      <c r="E18" s="15"/>
      <c r="F18" s="49"/>
      <c r="G18" s="13" t="s">
        <v>4</v>
      </c>
      <c r="H18" s="14"/>
      <c r="I18" s="14"/>
      <c r="J18" s="14"/>
      <c r="K18" s="15"/>
    </row>
    <row r="19" spans="1:15" x14ac:dyDescent="0.25">
      <c r="A19" s="6" t="s">
        <v>9</v>
      </c>
      <c r="B19" s="16"/>
      <c r="C19" s="17"/>
      <c r="D19" s="17"/>
      <c r="E19" s="17"/>
      <c r="F19" s="18"/>
      <c r="G19" s="6" t="s">
        <v>9</v>
      </c>
      <c r="H19" s="19">
        <v>2307</v>
      </c>
      <c r="I19" s="12"/>
    </row>
    <row r="20" spans="1:15" x14ac:dyDescent="0.25">
      <c r="A20" s="6" t="s">
        <v>10</v>
      </c>
      <c r="B20" s="40"/>
      <c r="C20" s="17"/>
      <c r="D20" s="17"/>
      <c r="E20" s="17"/>
      <c r="F20" s="18"/>
      <c r="G20" s="6" t="s">
        <v>12</v>
      </c>
      <c r="H20" s="59">
        <v>26</v>
      </c>
      <c r="I20" s="12"/>
    </row>
    <row r="21" spans="1:15" x14ac:dyDescent="0.25">
      <c r="A21" s="6" t="s">
        <v>11</v>
      </c>
      <c r="B21" s="39">
        <f>B19*B20</f>
        <v>0</v>
      </c>
      <c r="C21" s="73" t="s">
        <v>2</v>
      </c>
      <c r="D21" s="73"/>
      <c r="E21" s="73"/>
      <c r="F21" s="18"/>
      <c r="G21" s="6" t="s">
        <v>11</v>
      </c>
      <c r="H21" s="39">
        <f>(H19*H20)</f>
        <v>59982</v>
      </c>
      <c r="I21" s="12"/>
      <c r="K21" t="s">
        <v>2</v>
      </c>
    </row>
    <row r="22" spans="1:15" ht="15.75" x14ac:dyDescent="0.25">
      <c r="A22" s="11"/>
      <c r="B22" s="21"/>
      <c r="C22" s="21"/>
      <c r="D22" s="22"/>
      <c r="E22" s="20"/>
      <c r="F22" s="18"/>
      <c r="G22" s="11"/>
      <c r="H22" s="23"/>
      <c r="I22" s="20"/>
      <c r="K22" t="s">
        <v>2</v>
      </c>
    </row>
    <row r="23" spans="1:15" x14ac:dyDescent="0.25">
      <c r="A23" s="11"/>
      <c r="B23" s="24" t="s">
        <v>5</v>
      </c>
      <c r="C23" s="41" t="s">
        <v>6</v>
      </c>
      <c r="D23" s="42" t="s">
        <v>16</v>
      </c>
      <c r="E23" s="42" t="s">
        <v>17</v>
      </c>
      <c r="F23" s="18"/>
      <c r="G23" s="11"/>
      <c r="H23" s="24" t="s">
        <v>5</v>
      </c>
      <c r="I23" s="24" t="s">
        <v>6</v>
      </c>
      <c r="J23" s="46" t="s">
        <v>16</v>
      </c>
      <c r="K23" s="47" t="s">
        <v>17</v>
      </c>
      <c r="O23" s="63"/>
    </row>
    <row r="24" spans="1:15" ht="15.75" thickBot="1" x14ac:dyDescent="0.3">
      <c r="A24" s="8" t="s">
        <v>26</v>
      </c>
      <c r="B24" s="25">
        <v>23500</v>
      </c>
      <c r="C24" s="44"/>
      <c r="D24" s="54" t="e">
        <f>(B24-C24)/B21</f>
        <v>#DIV/0!</v>
      </c>
      <c r="E24" s="51" t="e">
        <f>B19*D24</f>
        <v>#DIV/0!</v>
      </c>
      <c r="F24" s="18"/>
      <c r="G24" s="8" t="s">
        <v>26</v>
      </c>
      <c r="H24" s="58">
        <v>31000</v>
      </c>
      <c r="I24" s="43"/>
      <c r="J24" s="60">
        <f>(H24-I24)/H21</f>
        <v>0.51682171318062087</v>
      </c>
      <c r="K24" s="51">
        <f>H19*J24</f>
        <v>1192.3076923076924</v>
      </c>
      <c r="M24" s="64"/>
      <c r="O24" s="7"/>
    </row>
    <row r="25" spans="1:15" ht="15.75" thickBot="1" x14ac:dyDescent="0.3">
      <c r="A25" s="48" t="s">
        <v>7</v>
      </c>
      <c r="B25" s="26">
        <v>23500</v>
      </c>
      <c r="C25" s="45">
        <v>0</v>
      </c>
      <c r="D25" s="55" t="e">
        <f>(B25-C25)/B21</f>
        <v>#DIV/0!</v>
      </c>
      <c r="E25" s="52" t="e">
        <f>B19*D25</f>
        <v>#DIV/0!</v>
      </c>
      <c r="F25" s="18"/>
      <c r="G25" s="48" t="s">
        <v>7</v>
      </c>
      <c r="H25" s="26">
        <v>31000</v>
      </c>
      <c r="I25" s="27">
        <v>0</v>
      </c>
      <c r="J25" s="61">
        <f>(H25-I25)/H21</f>
        <v>0.51682171318062087</v>
      </c>
      <c r="K25" s="56">
        <f>H19*J25</f>
        <v>1192.3076923076924</v>
      </c>
      <c r="M25" s="64"/>
      <c r="O25" s="63"/>
    </row>
    <row r="26" spans="1:15" x14ac:dyDescent="0.25">
      <c r="A26" s="48" t="s">
        <v>21</v>
      </c>
      <c r="B26" s="25">
        <f>B24+B25</f>
        <v>47000</v>
      </c>
      <c r="C26" s="25">
        <f>C24+C25</f>
        <v>0</v>
      </c>
      <c r="D26" s="53" t="e">
        <f>D24+D25</f>
        <v>#DIV/0!</v>
      </c>
      <c r="E26" s="57" t="e">
        <f>E24+E25</f>
        <v>#DIV/0!</v>
      </c>
      <c r="F26" s="18"/>
      <c r="G26" s="17"/>
      <c r="H26" s="25">
        <f>H24+H25</f>
        <v>62000</v>
      </c>
      <c r="I26" s="25">
        <f>I24+I25</f>
        <v>0</v>
      </c>
      <c r="J26" s="62">
        <f>J24+J25</f>
        <v>1.0336434263612417</v>
      </c>
      <c r="K26" s="57">
        <f>K24+K25</f>
        <v>2384.6153846153848</v>
      </c>
    </row>
    <row r="27" spans="1:15" x14ac:dyDescent="0.25">
      <c r="A27" s="66" t="s">
        <v>23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5" ht="6.75" customHeight="1" x14ac:dyDescent="0.25">
      <c r="A28" s="18" t="s">
        <v>2</v>
      </c>
      <c r="B28" s="29" t="s">
        <v>2</v>
      </c>
      <c r="C28" s="29" t="s">
        <v>2</v>
      </c>
      <c r="D28" s="30" t="s">
        <v>2</v>
      </c>
      <c r="E28" s="31" t="s">
        <v>2</v>
      </c>
      <c r="F28" s="18"/>
      <c r="G28" s="18"/>
      <c r="H28" s="29" t="s">
        <v>2</v>
      </c>
      <c r="I28" s="32"/>
      <c r="J28" s="31"/>
      <c r="K28" s="33"/>
    </row>
    <row r="29" spans="1:15" x14ac:dyDescent="0.25">
      <c r="A29" s="34" t="s">
        <v>2</v>
      </c>
      <c r="B29" s="35"/>
      <c r="C29" s="35"/>
      <c r="D29" s="36"/>
      <c r="E29" s="36"/>
      <c r="F29" s="35"/>
      <c r="I29" s="28" t="s">
        <v>2</v>
      </c>
    </row>
    <row r="30" spans="1:15" x14ac:dyDescent="0.25">
      <c r="A30" s="37" t="s">
        <v>30</v>
      </c>
      <c r="B30" s="38"/>
      <c r="C30" s="38"/>
      <c r="D30" s="38"/>
      <c r="E30" s="38"/>
      <c r="F30" s="38"/>
      <c r="I30" t="s">
        <v>2</v>
      </c>
    </row>
    <row r="31" spans="1:15" x14ac:dyDescent="0.25">
      <c r="A31" s="37"/>
      <c r="B31" s="38"/>
      <c r="C31" s="38"/>
      <c r="D31" s="38"/>
      <c r="E31" s="38"/>
      <c r="F31" s="38"/>
      <c r="H31" t="s">
        <v>2</v>
      </c>
    </row>
    <row r="32" spans="1:15" x14ac:dyDescent="0.25">
      <c r="A32" s="78" t="s">
        <v>31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</row>
    <row r="33" spans="1:11" x14ac:dyDescent="0.2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</row>
  </sheetData>
  <mergeCells count="10">
    <mergeCell ref="C21:E21"/>
    <mergeCell ref="A27:K27"/>
    <mergeCell ref="A32:K33"/>
    <mergeCell ref="A1:K1"/>
    <mergeCell ref="H9:I9"/>
    <mergeCell ref="A11:B11"/>
    <mergeCell ref="C11:E11"/>
    <mergeCell ref="A12:B12"/>
    <mergeCell ref="C12:E12"/>
    <mergeCell ref="A6:K6"/>
  </mergeCells>
  <pageMargins left="0.7" right="0.7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3"/>
  <sheetViews>
    <sheetView topLeftCell="A11" zoomScaleNormal="100" workbookViewId="0">
      <selection activeCell="O22" sqref="O22"/>
    </sheetView>
  </sheetViews>
  <sheetFormatPr defaultRowHeight="15" x14ac:dyDescent="0.25"/>
  <cols>
    <col min="1" max="1" width="32.140625" customWidth="1"/>
    <col min="2" max="5" width="12.5703125" customWidth="1"/>
    <col min="6" max="6" width="1.140625" customWidth="1"/>
    <col min="7" max="7" width="29.140625" customWidth="1"/>
    <col min="8" max="11" width="12.5703125" customWidth="1"/>
    <col min="12" max="12" width="14.140625" customWidth="1"/>
    <col min="15" max="15" width="11.5703125" bestFit="1" customWidth="1"/>
  </cols>
  <sheetData>
    <row r="1" spans="1:12" ht="23.25" x14ac:dyDescent="0.35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4" spans="1:12" s="1" customFormat="1" ht="18" x14ac:dyDescent="0.25">
      <c r="A4" s="1" t="s">
        <v>13</v>
      </c>
    </row>
    <row r="5" spans="1:12" s="2" customFormat="1" ht="12.75" x14ac:dyDescent="0.2">
      <c r="A5" s="3" t="s">
        <v>22</v>
      </c>
      <c r="D5" s="5"/>
      <c r="E5" s="5"/>
      <c r="I5" s="5"/>
    </row>
    <row r="6" spans="1:12" s="2" customFormat="1" ht="28.5" customHeight="1" x14ac:dyDescent="0.2">
      <c r="A6" s="76" t="s">
        <v>38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65"/>
    </row>
    <row r="7" spans="1:12" s="3" customFormat="1" ht="12.75" x14ac:dyDescent="0.2">
      <c r="A7" s="3" t="s">
        <v>0</v>
      </c>
    </row>
    <row r="8" spans="1:12" s="4" customFormat="1" ht="18" x14ac:dyDescent="0.25"/>
    <row r="9" spans="1:12" s="4" customFormat="1" ht="18" x14ac:dyDescent="0.25">
      <c r="B9" s="6" t="s">
        <v>1</v>
      </c>
      <c r="C9" s="50">
        <v>45292</v>
      </c>
      <c r="E9" s="4" t="s">
        <v>2</v>
      </c>
      <c r="G9" s="6" t="s">
        <v>20</v>
      </c>
      <c r="H9" s="69"/>
      <c r="I9" s="70"/>
    </row>
    <row r="11" spans="1:12" ht="27" customHeight="1" x14ac:dyDescent="0.25">
      <c r="A11" s="71" t="s">
        <v>15</v>
      </c>
      <c r="B11" s="71"/>
      <c r="C11" s="72" t="s">
        <v>33</v>
      </c>
      <c r="D11" s="72"/>
      <c r="E11" s="72"/>
      <c r="G11" t="s">
        <v>2</v>
      </c>
      <c r="I11" t="s">
        <v>2</v>
      </c>
      <c r="J11" t="s">
        <v>2</v>
      </c>
    </row>
    <row r="12" spans="1:12" ht="27" customHeight="1" x14ac:dyDescent="0.25">
      <c r="A12" s="71" t="s">
        <v>14</v>
      </c>
      <c r="B12" s="74"/>
      <c r="C12" s="72">
        <v>1139029</v>
      </c>
      <c r="D12" s="75"/>
      <c r="E12" s="75"/>
    </row>
    <row r="13" spans="1:12" ht="27" customHeight="1" x14ac:dyDescent="0.25">
      <c r="E13" s="7" t="s">
        <v>2</v>
      </c>
      <c r="J13" s="7" t="s">
        <v>2</v>
      </c>
    </row>
    <row r="14" spans="1:12" x14ac:dyDescent="0.25">
      <c r="A14" s="8" t="s">
        <v>19</v>
      </c>
      <c r="B14" s="9">
        <v>2025</v>
      </c>
      <c r="C14" s="9"/>
      <c r="D14" t="s">
        <v>2</v>
      </c>
      <c r="E14" t="s">
        <v>2</v>
      </c>
      <c r="I14" s="9"/>
      <c r="J14" t="s">
        <v>2</v>
      </c>
    </row>
    <row r="15" spans="1:12" x14ac:dyDescent="0.25">
      <c r="A15" s="6" t="s">
        <v>18</v>
      </c>
      <c r="B15" s="10">
        <v>1954</v>
      </c>
      <c r="C15" s="11"/>
      <c r="E15" t="s">
        <v>2</v>
      </c>
      <c r="J15" t="s">
        <v>2</v>
      </c>
      <c r="K15" t="s">
        <v>2</v>
      </c>
    </row>
    <row r="16" spans="1:12" x14ac:dyDescent="0.25">
      <c r="A16" s="48" t="s">
        <v>8</v>
      </c>
      <c r="B16" s="9">
        <f>B14-B15</f>
        <v>71</v>
      </c>
      <c r="C16" t="s">
        <v>2</v>
      </c>
      <c r="E16" t="s">
        <v>2</v>
      </c>
      <c r="G16" t="s">
        <v>2</v>
      </c>
    </row>
    <row r="17" spans="1:15" ht="15.75" thickBot="1" x14ac:dyDescent="0.3">
      <c r="A17" s="12"/>
      <c r="B17" s="9"/>
      <c r="C17" s="9"/>
    </row>
    <row r="18" spans="1:15" ht="33.75" customHeight="1" thickBot="1" x14ac:dyDescent="0.3">
      <c r="A18" s="13" t="s">
        <v>3</v>
      </c>
      <c r="B18" s="14"/>
      <c r="C18" s="14"/>
      <c r="D18" s="14"/>
      <c r="E18" s="15"/>
      <c r="F18" s="49"/>
      <c r="G18" s="13" t="s">
        <v>4</v>
      </c>
      <c r="H18" s="14"/>
      <c r="I18" s="14"/>
      <c r="J18" s="14"/>
      <c r="K18" s="15"/>
    </row>
    <row r="19" spans="1:15" x14ac:dyDescent="0.25">
      <c r="A19" s="6" t="s">
        <v>9</v>
      </c>
      <c r="B19" s="16"/>
      <c r="C19" s="17"/>
      <c r="D19" s="17"/>
      <c r="E19" s="17"/>
      <c r="F19" s="18"/>
      <c r="G19" s="6" t="s">
        <v>9</v>
      </c>
      <c r="H19" s="19">
        <v>4500</v>
      </c>
      <c r="I19" s="12"/>
    </row>
    <row r="20" spans="1:15" x14ac:dyDescent="0.25">
      <c r="A20" s="6" t="s">
        <v>10</v>
      </c>
      <c r="B20" s="40"/>
      <c r="C20" s="17"/>
      <c r="D20" s="17"/>
      <c r="E20" s="17"/>
      <c r="F20" s="18"/>
      <c r="G20" s="6" t="s">
        <v>12</v>
      </c>
      <c r="H20" s="59">
        <v>17</v>
      </c>
      <c r="I20" s="12"/>
    </row>
    <row r="21" spans="1:15" x14ac:dyDescent="0.25">
      <c r="A21" s="6" t="s">
        <v>11</v>
      </c>
      <c r="B21" s="39">
        <f>B19*B20</f>
        <v>0</v>
      </c>
      <c r="C21" s="73" t="s">
        <v>2</v>
      </c>
      <c r="D21" s="73"/>
      <c r="E21" s="73"/>
      <c r="F21" s="18"/>
      <c r="G21" s="6" t="s">
        <v>11</v>
      </c>
      <c r="H21" s="39">
        <f>(H19*H20)</f>
        <v>76500</v>
      </c>
      <c r="I21" s="12"/>
      <c r="K21" t="s">
        <v>2</v>
      </c>
    </row>
    <row r="22" spans="1:15" ht="15.75" x14ac:dyDescent="0.25">
      <c r="A22" s="11"/>
      <c r="B22" s="21"/>
      <c r="C22" s="21"/>
      <c r="D22" s="22"/>
      <c r="E22" s="20"/>
      <c r="F22" s="18"/>
      <c r="G22" s="11"/>
      <c r="H22" s="23"/>
      <c r="I22" s="20"/>
      <c r="K22" t="s">
        <v>2</v>
      </c>
    </row>
    <row r="23" spans="1:15" x14ac:dyDescent="0.25">
      <c r="A23" s="11"/>
      <c r="B23" s="24" t="s">
        <v>5</v>
      </c>
      <c r="C23" s="41" t="s">
        <v>6</v>
      </c>
      <c r="D23" s="42" t="s">
        <v>16</v>
      </c>
      <c r="E23" s="42" t="s">
        <v>17</v>
      </c>
      <c r="F23" s="18"/>
      <c r="G23" s="11"/>
      <c r="H23" s="24" t="s">
        <v>5</v>
      </c>
      <c r="I23" s="24" t="s">
        <v>6</v>
      </c>
      <c r="J23" s="46" t="s">
        <v>16</v>
      </c>
      <c r="K23" s="47" t="s">
        <v>17</v>
      </c>
      <c r="O23" s="63"/>
    </row>
    <row r="24" spans="1:15" ht="15.75" thickBot="1" x14ac:dyDescent="0.3">
      <c r="A24" s="8" t="s">
        <v>26</v>
      </c>
      <c r="B24" s="25">
        <v>23500</v>
      </c>
      <c r="C24" s="44"/>
      <c r="D24" s="54" t="e">
        <f>(B24-C24)/B21</f>
        <v>#DIV/0!</v>
      </c>
      <c r="E24" s="51" t="e">
        <f>B19*D24</f>
        <v>#DIV/0!</v>
      </c>
      <c r="F24" s="18"/>
      <c r="G24" s="8" t="s">
        <v>26</v>
      </c>
      <c r="H24" s="58">
        <v>31000</v>
      </c>
      <c r="I24" s="43">
        <v>450</v>
      </c>
      <c r="J24" s="60">
        <f>(H24-I24)/H21</f>
        <v>0.39934640522875819</v>
      </c>
      <c r="K24" s="51">
        <f>H19*J24</f>
        <v>1797.0588235294119</v>
      </c>
      <c r="M24" s="64"/>
      <c r="O24" s="7"/>
    </row>
    <row r="25" spans="1:15" ht="15.75" thickBot="1" x14ac:dyDescent="0.3">
      <c r="A25" s="48" t="s">
        <v>7</v>
      </c>
      <c r="B25" s="26">
        <v>23500</v>
      </c>
      <c r="C25" s="45">
        <v>0</v>
      </c>
      <c r="D25" s="55" t="e">
        <f>(B25-C25)/B21</f>
        <v>#DIV/0!</v>
      </c>
      <c r="E25" s="52" t="e">
        <f>B19*D25</f>
        <v>#DIV/0!</v>
      </c>
      <c r="F25" s="18"/>
      <c r="G25" s="48" t="s">
        <v>7</v>
      </c>
      <c r="H25" s="26">
        <v>31000</v>
      </c>
      <c r="I25" s="27">
        <v>450</v>
      </c>
      <c r="J25" s="61">
        <f>(H25-I25)/H21</f>
        <v>0.39934640522875819</v>
      </c>
      <c r="K25" s="56">
        <f>H19*J25</f>
        <v>1797.0588235294119</v>
      </c>
      <c r="M25" s="64"/>
      <c r="O25" s="63"/>
    </row>
    <row r="26" spans="1:15" x14ac:dyDescent="0.25">
      <c r="A26" s="48" t="s">
        <v>21</v>
      </c>
      <c r="B26" s="25">
        <f>B24+B25</f>
        <v>47000</v>
      </c>
      <c r="C26" s="25">
        <f>C24+C25</f>
        <v>0</v>
      </c>
      <c r="D26" s="53" t="e">
        <f>D24+D25</f>
        <v>#DIV/0!</v>
      </c>
      <c r="E26" s="57" t="e">
        <f>E24+E25</f>
        <v>#DIV/0!</v>
      </c>
      <c r="F26" s="18"/>
      <c r="G26" s="17"/>
      <c r="H26" s="25">
        <f>H24+H25</f>
        <v>62000</v>
      </c>
      <c r="I26" s="25">
        <f>I24+I25</f>
        <v>900</v>
      </c>
      <c r="J26" s="62">
        <f>J24+J25</f>
        <v>0.79869281045751639</v>
      </c>
      <c r="K26" s="57">
        <f>K24+K25</f>
        <v>3594.1176470588239</v>
      </c>
    </row>
    <row r="27" spans="1:15" x14ac:dyDescent="0.25">
      <c r="A27" s="66" t="s">
        <v>23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5" ht="6.75" customHeight="1" x14ac:dyDescent="0.25">
      <c r="A28" s="18" t="s">
        <v>2</v>
      </c>
      <c r="B28" s="29" t="s">
        <v>2</v>
      </c>
      <c r="C28" s="29" t="s">
        <v>2</v>
      </c>
      <c r="D28" s="30" t="s">
        <v>2</v>
      </c>
      <c r="E28" s="31" t="s">
        <v>2</v>
      </c>
      <c r="F28" s="18"/>
      <c r="G28" s="18"/>
      <c r="H28" s="29" t="s">
        <v>2</v>
      </c>
      <c r="I28" s="32"/>
      <c r="J28" s="31"/>
      <c r="K28" s="33"/>
    </row>
    <row r="29" spans="1:15" x14ac:dyDescent="0.25">
      <c r="A29" s="34" t="s">
        <v>2</v>
      </c>
      <c r="B29" s="35"/>
      <c r="C29" s="35"/>
      <c r="D29" s="36"/>
      <c r="E29" s="36"/>
      <c r="F29" s="35"/>
      <c r="I29" s="28" t="s">
        <v>2</v>
      </c>
    </row>
    <row r="30" spans="1:15" x14ac:dyDescent="0.25">
      <c r="A30" s="77" t="s">
        <v>30</v>
      </c>
      <c r="B30" s="77"/>
      <c r="C30" s="77"/>
      <c r="D30" s="77"/>
      <c r="E30" s="77"/>
      <c r="F30" s="77"/>
      <c r="G30" s="77"/>
      <c r="H30" s="77"/>
      <c r="I30" t="s">
        <v>2</v>
      </c>
    </row>
    <row r="31" spans="1:15" x14ac:dyDescent="0.25">
      <c r="A31" s="37" t="s">
        <v>2</v>
      </c>
      <c r="B31" s="38"/>
      <c r="C31" s="38"/>
      <c r="D31" s="38"/>
      <c r="E31" s="38"/>
      <c r="F31" s="38"/>
      <c r="H31" t="s">
        <v>2</v>
      </c>
    </row>
    <row r="32" spans="1:15" x14ac:dyDescent="0.25">
      <c r="A32" t="s">
        <v>34</v>
      </c>
    </row>
    <row r="33" spans="1:1" x14ac:dyDescent="0.25">
      <c r="A33" s="37" t="s">
        <v>29</v>
      </c>
    </row>
  </sheetData>
  <mergeCells count="10">
    <mergeCell ref="C21:E21"/>
    <mergeCell ref="A27:K27"/>
    <mergeCell ref="A30:H30"/>
    <mergeCell ref="A1:K1"/>
    <mergeCell ref="H9:I9"/>
    <mergeCell ref="A11:B11"/>
    <mergeCell ref="C11:E11"/>
    <mergeCell ref="A12:B12"/>
    <mergeCell ref="C12:E12"/>
    <mergeCell ref="A6:K6"/>
  </mergeCells>
  <pageMargins left="0.7" right="0.7" top="0.75" bottom="0.7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"/>
  <sheetViews>
    <sheetView tabSelected="1" workbookViewId="0">
      <selection activeCell="M15" sqref="M15"/>
    </sheetView>
  </sheetViews>
  <sheetFormatPr defaultRowHeight="15" x14ac:dyDescent="0.25"/>
  <cols>
    <col min="4" max="4" width="26.7109375" customWidth="1"/>
    <col min="5" max="5" width="16.140625" customWidth="1"/>
    <col min="6" max="6" width="15.28515625" customWidth="1"/>
    <col min="7" max="7" width="15.5703125" customWidth="1"/>
    <col min="9" max="9" width="26.5703125" customWidth="1"/>
    <col min="10" max="10" width="6.28515625" customWidth="1"/>
  </cols>
  <sheetData>
    <row r="1" spans="1:11" ht="23.25" x14ac:dyDescent="0.35">
      <c r="A1" s="68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0" spans="1:9" ht="12" customHeight="1" x14ac:dyDescent="0.25"/>
    <row r="31" spans="1:9" ht="4.5" hidden="1" customHeight="1" x14ac:dyDescent="0.25"/>
    <row r="32" spans="1:9" ht="19.5" customHeight="1" x14ac:dyDescent="0.25">
      <c r="A32" s="82" t="s">
        <v>45</v>
      </c>
      <c r="B32" s="82"/>
      <c r="C32" s="82"/>
      <c r="D32" s="82"/>
      <c r="E32" s="82"/>
      <c r="F32" s="82"/>
      <c r="G32" s="82"/>
      <c r="H32" s="82"/>
      <c r="I32" s="82"/>
    </row>
    <row r="33" spans="1:9" s="79" customFormat="1" ht="43.5" customHeight="1" x14ac:dyDescent="0.25">
      <c r="A33" s="81" t="s">
        <v>46</v>
      </c>
      <c r="B33" s="81"/>
      <c r="C33" s="81"/>
      <c r="D33" s="81"/>
      <c r="E33" s="81"/>
      <c r="F33" s="81"/>
      <c r="G33" s="81"/>
      <c r="H33" s="81"/>
      <c r="I33" s="81"/>
    </row>
    <row r="34" spans="1:9" ht="33" customHeight="1" x14ac:dyDescent="0.25">
      <c r="A34" s="83"/>
      <c r="B34" s="83"/>
      <c r="C34" s="83"/>
      <c r="D34" s="83"/>
      <c r="E34" s="83"/>
      <c r="F34" s="83"/>
      <c r="G34" s="83"/>
      <c r="H34" s="83"/>
      <c r="I34" s="83"/>
    </row>
    <row r="35" spans="1:9" ht="35.25" customHeight="1" x14ac:dyDescent="0.25">
      <c r="A35" s="82" t="s">
        <v>43</v>
      </c>
      <c r="B35" s="82"/>
      <c r="C35" s="82"/>
      <c r="D35" s="82"/>
      <c r="E35" s="82"/>
      <c r="F35" s="82"/>
      <c r="G35" s="82"/>
      <c r="H35" s="82"/>
      <c r="I35" s="82"/>
    </row>
    <row r="36" spans="1:9" s="79" customFormat="1" ht="60.75" customHeight="1" x14ac:dyDescent="0.25">
      <c r="A36" s="80" t="s">
        <v>44</v>
      </c>
      <c r="B36" s="80"/>
      <c r="C36" s="80"/>
      <c r="D36" s="80"/>
      <c r="E36" s="80"/>
      <c r="F36" s="80"/>
      <c r="G36" s="80"/>
      <c r="H36" s="80"/>
      <c r="I36" s="80"/>
    </row>
  </sheetData>
  <mergeCells count="6">
    <mergeCell ref="A1:K1"/>
    <mergeCell ref="A36:I36"/>
    <mergeCell ref="A33:I33"/>
    <mergeCell ref="A35:I35"/>
    <mergeCell ref="A32:I32"/>
    <mergeCell ref="A34:I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retirement worksheet</vt:lpstr>
      <vt:lpstr>Example 1 - under 50</vt:lpstr>
      <vt:lpstr>Example 2 - under 50 change</vt:lpstr>
      <vt:lpstr>Example 3 - over 50</vt:lpstr>
      <vt:lpstr>Example 4 - over 50 change</vt:lpstr>
      <vt:lpstr>General Limits</vt:lpstr>
    </vt:vector>
  </TitlesOfParts>
  <Company>UAMS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UAMS</dc:creator>
  <cp:lastModifiedBy>Perkins, Leann</cp:lastModifiedBy>
  <cp:lastPrinted>2014-04-07T19:31:56Z</cp:lastPrinted>
  <dcterms:created xsi:type="dcterms:W3CDTF">2011-12-07T20:41:02Z</dcterms:created>
  <dcterms:modified xsi:type="dcterms:W3CDTF">2025-01-08T16:15:31Z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2025-01-08T15:43:37Z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46265efd-f6cb-49a8-a8e0-d2d279009ecc</vt:lpwstr>
  </property>
  <property fmtid="{D5CDD505-2E9C-101B-9397-08002B2CF9AE}" pid="8" name="MSIP_Label_ae7542bc-63e5-412b-b0a0-d9586028a7d0_ContentBits">
    <vt:lpwstr>0</vt:lpwstr>
  </property>
</Properties>
</file>